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E:\DOSSIER COURANT\CONSEIL\DLA 25_CORSE\outils budgétaires\"/>
    </mc:Choice>
  </mc:AlternateContent>
  <xr:revisionPtr revIDLastSave="0" documentId="8_{D6802498-484F-4D19-8E93-7AB070F5B6FA}" xr6:coauthVersionLast="47" xr6:coauthVersionMax="47" xr10:uidLastSave="{00000000-0000-0000-0000-000000000000}"/>
  <bookViews>
    <workbookView xWindow="-28920" yWindow="-5925" windowWidth="29040" windowHeight="15720" xr2:uid="{00000000-000D-0000-FFFF-FFFF00000000}"/>
  </bookViews>
  <sheets>
    <sheet name="PLAN DE TRESORERIE 2023" sheetId="4" r:id="rId1"/>
  </sheets>
  <definedNames>
    <definedName name="_xlnm.Print_Area" localSheetId="0">'PLAN DE TRESORERIE 2023'!$A$1:$O$102</definedName>
  </definedNames>
  <calcPr calcId="191029"/>
</workbook>
</file>

<file path=xl/calcChain.xml><?xml version="1.0" encoding="utf-8"?>
<calcChain xmlns="http://schemas.openxmlformats.org/spreadsheetml/2006/main">
  <c r="C33" i="4" l="1"/>
  <c r="C21" i="4"/>
  <c r="C57" i="4" s="1"/>
  <c r="L21" i="4"/>
  <c r="I21" i="4"/>
  <c r="F21" i="4"/>
  <c r="O53" i="4"/>
  <c r="O55" i="4"/>
  <c r="O54" i="4"/>
  <c r="D21" i="4"/>
  <c r="E21" i="4"/>
  <c r="G21" i="4"/>
  <c r="H21" i="4"/>
  <c r="J21" i="4"/>
  <c r="K21" i="4"/>
  <c r="M21" i="4"/>
  <c r="N21" i="4"/>
  <c r="C2" i="4"/>
  <c r="M8" i="4"/>
  <c r="O40" i="4"/>
  <c r="O37" i="4"/>
  <c r="O6" i="4"/>
  <c r="O34" i="4"/>
  <c r="O47" i="4"/>
  <c r="O4" i="4"/>
  <c r="O5" i="4"/>
  <c r="L3" i="4"/>
  <c r="C8" i="4"/>
  <c r="O10" i="4"/>
  <c r="O11" i="4"/>
  <c r="O12" i="4"/>
  <c r="O13" i="4"/>
  <c r="O14" i="4"/>
  <c r="O15" i="4"/>
  <c r="O16" i="4"/>
  <c r="O17" i="4"/>
  <c r="O9" i="4"/>
  <c r="D8" i="4"/>
  <c r="E8" i="4"/>
  <c r="F8" i="4"/>
  <c r="G8" i="4"/>
  <c r="H8" i="4"/>
  <c r="I8" i="4"/>
  <c r="J8" i="4"/>
  <c r="K8" i="4"/>
  <c r="L8" i="4"/>
  <c r="N8" i="4"/>
  <c r="D3" i="4"/>
  <c r="E3" i="4"/>
  <c r="F3" i="4"/>
  <c r="G3" i="4"/>
  <c r="H3" i="4"/>
  <c r="I3" i="4"/>
  <c r="J3" i="4"/>
  <c r="K3" i="4"/>
  <c r="M3" i="4"/>
  <c r="N3" i="4"/>
  <c r="O41" i="4"/>
  <c r="O42" i="4"/>
  <c r="O43" i="4"/>
  <c r="O45" i="4"/>
  <c r="O46" i="4"/>
  <c r="O48" i="4"/>
  <c r="O49" i="4"/>
  <c r="O50" i="4"/>
  <c r="O51" i="4"/>
  <c r="O52" i="4"/>
  <c r="O56" i="4"/>
  <c r="G33" i="4"/>
  <c r="J33" i="4"/>
  <c r="O25" i="4"/>
  <c r="O27" i="4"/>
  <c r="O28" i="4"/>
  <c r="O29" i="4"/>
  <c r="O32" i="4"/>
  <c r="K19" i="4" l="1"/>
  <c r="G19" i="4"/>
  <c r="L19" i="4"/>
  <c r="J19" i="4"/>
  <c r="I19" i="4"/>
  <c r="N19" i="4"/>
  <c r="H19" i="4"/>
  <c r="F19" i="4"/>
  <c r="D19" i="4"/>
  <c r="E19" i="4"/>
  <c r="M19" i="4"/>
  <c r="O31" i="4"/>
  <c r="O8" i="4"/>
  <c r="C3" i="4"/>
  <c r="C19" i="4" s="1"/>
  <c r="C59" i="4" s="1"/>
  <c r="O30" i="4"/>
  <c r="D33" i="4"/>
  <c r="O7" i="4"/>
  <c r="O26" i="4"/>
  <c r="N33" i="4"/>
  <c r="H33" i="4"/>
  <c r="E33" i="4"/>
  <c r="O18" i="4"/>
  <c r="M33" i="4"/>
  <c r="O38" i="4"/>
  <c r="O3" i="4" l="1"/>
  <c r="O19" i="4" s="1"/>
  <c r="O35" i="4"/>
  <c r="K33" i="4"/>
  <c r="O44" i="4"/>
  <c r="I33" i="4"/>
  <c r="O36" i="4"/>
  <c r="L33" i="4"/>
  <c r="O39" i="4"/>
  <c r="F33" i="4"/>
  <c r="O23" i="4"/>
  <c r="O24" i="4"/>
  <c r="I57" i="4" l="1"/>
  <c r="N57" i="4"/>
  <c r="H57" i="4"/>
  <c r="M57" i="4"/>
  <c r="G57" i="4"/>
  <c r="E57" i="4"/>
  <c r="J57" i="4"/>
  <c r="D57" i="4"/>
  <c r="F57" i="4"/>
  <c r="K57" i="4"/>
  <c r="O33" i="4"/>
  <c r="L57" i="4"/>
  <c r="O22" i="4"/>
  <c r="O21" i="4" l="1"/>
  <c r="C64" i="4"/>
  <c r="D2" i="4" l="1"/>
  <c r="D59" i="4" s="1"/>
  <c r="O57" i="4"/>
  <c r="E2" i="4" l="1"/>
  <c r="E59" i="4" s="1"/>
  <c r="D64" i="4"/>
  <c r="F2" i="4" l="1"/>
  <c r="F59" i="4" s="1"/>
  <c r="E64" i="4"/>
  <c r="G2" i="4" l="1"/>
  <c r="G59" i="4" s="1"/>
  <c r="H2" i="4" s="1"/>
  <c r="F64" i="4"/>
  <c r="H59" i="4" l="1"/>
  <c r="G64" i="4"/>
  <c r="I2" i="4" l="1"/>
  <c r="I59" i="4" s="1"/>
  <c r="H64" i="4"/>
  <c r="J2" i="4" l="1"/>
  <c r="J59" i="4" s="1"/>
  <c r="I64" i="4"/>
  <c r="K2" i="4" l="1"/>
  <c r="K59" i="4" s="1"/>
  <c r="J64" i="4"/>
  <c r="L2" i="4" l="1"/>
  <c r="L59" i="4" s="1"/>
  <c r="K64" i="4"/>
  <c r="M2" i="4" l="1"/>
  <c r="M59" i="4" s="1"/>
  <c r="L64" i="4"/>
  <c r="N2" i="4" l="1"/>
  <c r="N59" i="4" s="1"/>
  <c r="N64" i="4" s="1"/>
  <c r="M64" i="4"/>
</calcChain>
</file>

<file path=xl/sharedStrings.xml><?xml version="1.0" encoding="utf-8"?>
<sst xmlns="http://schemas.openxmlformats.org/spreadsheetml/2006/main" count="82" uniqueCount="67">
  <si>
    <t>Total général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</si>
  <si>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</si>
  <si>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</si>
  <si>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</si>
  <si>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</si>
  <si>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</si>
  <si>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</si>
  <si>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</si>
  <si>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</si>
  <si>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</si>
  <si>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</si>
  <si>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</si>
  <si>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</si>
  <si>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solde de début de mois</t>
  </si>
  <si>
    <t>solde de fin de mois</t>
  </si>
  <si>
    <t>TOTAL DES ENCAISSEMENTS</t>
  </si>
  <si>
    <t>TOTAL DES DECAISSEMENTS</t>
  </si>
  <si>
    <t>SUB CONSEIL DEPARTEMENT</t>
  </si>
  <si>
    <t>SUB AGGLO</t>
  </si>
  <si>
    <t>SUB VILLE</t>
  </si>
  <si>
    <t>VIREMENTS INTERNES</t>
  </si>
  <si>
    <t>PRESTATIONS DE SERVICE</t>
  </si>
  <si>
    <t>INTERVENTIONS ARTISTIQ</t>
  </si>
  <si>
    <t>FOURNITURES ENTRETIEN</t>
  </si>
  <si>
    <t>PETIT MATERIEL</t>
  </si>
  <si>
    <t>FOURNITURES DE BUREAU</t>
  </si>
  <si>
    <t>LOCATIONS DIVERSES</t>
  </si>
  <si>
    <t>LOCATIONS MAT. TECHNIQ.</t>
  </si>
  <si>
    <t>ENTRETIEN ET REPARATION</t>
  </si>
  <si>
    <t>PRIMES D'ASSURANCE</t>
  </si>
  <si>
    <t>HONORAIRES ADMIN.</t>
  </si>
  <si>
    <t>PUBLICITE</t>
  </si>
  <si>
    <t>DEPLACEMENTS, MISSIONS</t>
  </si>
  <si>
    <t>MISSION SALARIES</t>
  </si>
  <si>
    <t>RECEPTIONS</t>
  </si>
  <si>
    <t>REPAS ARTISTES</t>
  </si>
  <si>
    <t>HEBERGEMENTS ARTISTES</t>
  </si>
  <si>
    <t>INTERNET</t>
  </si>
  <si>
    <t>COTISATIONS</t>
  </si>
  <si>
    <t>IMPÔTS ET TAXES</t>
  </si>
  <si>
    <t>TOTAL CHARGES FIXES</t>
  </si>
  <si>
    <t>COM. IMPRESSION</t>
  </si>
  <si>
    <t>GRATIFICATION DE STAGE</t>
  </si>
  <si>
    <t>TOTAL CHARGES ACTIVITÉS</t>
  </si>
  <si>
    <t>TOTAL RECETTES PROPRES</t>
  </si>
  <si>
    <t>TOTAL SUBVENTIONS</t>
  </si>
  <si>
    <t>SUB DRAC</t>
  </si>
  <si>
    <t>SUB PREFECTURE</t>
  </si>
  <si>
    <t>SALAIRE BRUT</t>
  </si>
  <si>
    <t>LOCATION</t>
  </si>
  <si>
    <t>HONORAIRES COMPTABLES</t>
  </si>
  <si>
    <t>AFFRANCHISSEMENT</t>
  </si>
  <si>
    <r>
      <t>FRAIS BANCAIRES</t>
    </r>
    <r>
      <rPr>
        <i/>
        <sz val="12"/>
        <color rgb="FF000000"/>
        <rFont val="Calibri"/>
        <family val="2"/>
        <scheme val="minor"/>
      </rPr>
      <t xml:space="preserve"> </t>
    </r>
  </si>
  <si>
    <t>COTIS. AUDIENS</t>
  </si>
  <si>
    <t>SUB REGION</t>
  </si>
  <si>
    <t>RECETTES VENTES</t>
  </si>
  <si>
    <t>RECETTES ATELIERS</t>
  </si>
  <si>
    <t>BAR - RESTAURATION</t>
  </si>
  <si>
    <t>AUTRES PRESTATIONS</t>
  </si>
  <si>
    <t>SUB AUTRES (SACEM, SPEDIDAM, …)</t>
  </si>
  <si>
    <t>MECENAT</t>
  </si>
  <si>
    <t>FONDATIONS</t>
  </si>
  <si>
    <t>CHARGES SOCIALES</t>
  </si>
  <si>
    <t>PUBLICITÉ</t>
  </si>
  <si>
    <t>CHARGES SOCIALES INTERMITTENTS</t>
  </si>
  <si>
    <t>SALAIRES BRUT PERMANENTS</t>
  </si>
  <si>
    <t>SALAIRES DIRECTION ARTISTIQUE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</si>
</sst>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.00\ [$€-40C]_-;\-* #,##0.00\ [$€-40C]_-;_-* &quot;-&quot;??\ [$€-40C]_-;_-@_-"/>
  </numFmts>
  <fonts count="13" x14ac:knownFonts="1">
    <font>
      <sz val="11"/>
      <color rgb="FF000000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44" fontId="12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21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3" fontId="6" fillId="2" borderId="29" xfId="1" applyNumberFormat="1" applyFont="1" applyFill="1" applyBorder="1" applyAlignment="1">
      <alignment horizontal="left" vertical="center"/>
    </xf>
    <xf numFmtId="164" fontId="6" fillId="2" borderId="22" xfId="2" applyNumberFormat="1" applyFont="1" applyFill="1" applyBorder="1" applyAlignment="1">
      <alignment horizontal="right" vertical="center"/>
    </xf>
    <xf numFmtId="164" fontId="6" fillId="2" borderId="4" xfId="2" applyNumberFormat="1" applyFont="1" applyFill="1" applyBorder="1" applyAlignment="1">
      <alignment horizontal="right" vertical="center"/>
    </xf>
    <xf numFmtId="164" fontId="6" fillId="2" borderId="5" xfId="2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/>
    </xf>
    <xf numFmtId="3" fontId="6" fillId="3" borderId="29" xfId="1" applyNumberFormat="1" applyFont="1" applyFill="1" applyBorder="1" applyAlignment="1">
      <alignment horizontal="left" vertical="center"/>
    </xf>
    <xf numFmtId="164" fontId="6" fillId="3" borderId="4" xfId="2" applyNumberFormat="1" applyFont="1" applyFill="1" applyBorder="1" applyAlignment="1">
      <alignment horizontal="right" vertical="center"/>
    </xf>
    <xf numFmtId="164" fontId="6" fillId="3" borderId="5" xfId="2" applyNumberFormat="1" applyFont="1" applyFill="1" applyBorder="1" applyAlignment="1">
      <alignment horizontal="right" vertical="center"/>
    </xf>
    <xf numFmtId="164" fontId="6" fillId="3" borderId="19" xfId="2" applyNumberFormat="1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/>
    </xf>
    <xf numFmtId="0" fontId="5" fillId="5" borderId="21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right"/>
    </xf>
    <xf numFmtId="0" fontId="5" fillId="5" borderId="20" xfId="0" applyFont="1" applyFill="1" applyBorder="1" applyAlignment="1">
      <alignment horizontal="left"/>
    </xf>
    <xf numFmtId="164" fontId="6" fillId="5" borderId="25" xfId="2" applyNumberFormat="1" applyFont="1" applyFill="1" applyBorder="1" applyAlignment="1">
      <alignment horizontal="right" vertical="center"/>
    </xf>
    <xf numFmtId="164" fontId="6" fillId="5" borderId="34" xfId="2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/>
    </xf>
    <xf numFmtId="3" fontId="6" fillId="6" borderId="29" xfId="1" applyNumberFormat="1" applyFont="1" applyFill="1" applyBorder="1" applyAlignment="1">
      <alignment horizontal="left" vertical="center"/>
    </xf>
    <xf numFmtId="164" fontId="6" fillId="6" borderId="4" xfId="2" applyNumberFormat="1" applyFont="1" applyFill="1" applyBorder="1" applyAlignment="1">
      <alignment horizontal="right" vertical="center"/>
    </xf>
    <xf numFmtId="164" fontId="6" fillId="6" borderId="5" xfId="2" applyNumberFormat="1" applyFont="1" applyFill="1" applyBorder="1" applyAlignment="1">
      <alignment horizontal="right" vertical="center"/>
    </xf>
    <xf numFmtId="164" fontId="6" fillId="6" borderId="19" xfId="2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2" fillId="9" borderId="7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right"/>
    </xf>
    <xf numFmtId="3" fontId="6" fillId="10" borderId="29" xfId="1" applyNumberFormat="1" applyFont="1" applyFill="1" applyBorder="1" applyAlignment="1">
      <alignment horizontal="left" vertical="center"/>
    </xf>
    <xf numFmtId="164" fontId="6" fillId="10" borderId="22" xfId="2" applyNumberFormat="1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right"/>
    </xf>
    <xf numFmtId="0" fontId="2" fillId="11" borderId="20" xfId="0" applyFont="1" applyFill="1" applyBorder="1" applyAlignment="1">
      <alignment horizontal="left"/>
    </xf>
    <xf numFmtId="0" fontId="2" fillId="11" borderId="12" xfId="0" applyFont="1" applyFill="1" applyBorder="1" applyAlignment="1">
      <alignment horizontal="right"/>
    </xf>
    <xf numFmtId="0" fontId="2" fillId="11" borderId="21" xfId="0" applyFont="1" applyFill="1" applyBorder="1" applyAlignment="1">
      <alignment horizontal="left"/>
    </xf>
    <xf numFmtId="0" fontId="5" fillId="12" borderId="4" xfId="0" applyFont="1" applyFill="1" applyBorder="1" applyAlignment="1">
      <alignment horizontal="right"/>
    </xf>
    <xf numFmtId="3" fontId="6" fillId="12" borderId="29" xfId="1" applyNumberFormat="1" applyFont="1" applyFill="1" applyBorder="1" applyAlignment="1">
      <alignment horizontal="left" vertical="center"/>
    </xf>
    <xf numFmtId="164" fontId="6" fillId="12" borderId="22" xfId="2" applyNumberFormat="1" applyFont="1" applyFill="1" applyBorder="1" applyAlignment="1">
      <alignment horizontal="right" vertical="center"/>
    </xf>
    <xf numFmtId="0" fontId="5" fillId="13" borderId="11" xfId="0" applyFont="1" applyFill="1" applyBorder="1" applyAlignment="1">
      <alignment horizontal="right"/>
    </xf>
    <xf numFmtId="0" fontId="5" fillId="13" borderId="20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right"/>
    </xf>
    <xf numFmtId="0" fontId="5" fillId="13" borderId="21" xfId="0" applyFont="1" applyFill="1" applyBorder="1" applyAlignment="1">
      <alignment horizontal="left"/>
    </xf>
    <xf numFmtId="164" fontId="6" fillId="10" borderId="37" xfId="2" applyNumberFormat="1" applyFont="1" applyFill="1" applyBorder="1" applyAlignment="1">
      <alignment horizontal="right" vertical="center"/>
    </xf>
    <xf numFmtId="164" fontId="6" fillId="10" borderId="38" xfId="2" applyNumberFormat="1" applyFont="1" applyFill="1" applyBorder="1" applyAlignment="1">
      <alignment horizontal="right" vertical="center"/>
    </xf>
    <xf numFmtId="164" fontId="2" fillId="0" borderId="13" xfId="0" applyNumberFormat="1" applyFont="1" applyBorder="1"/>
    <xf numFmtId="164" fontId="0" fillId="11" borderId="26" xfId="0" applyNumberFormat="1" applyFill="1" applyBorder="1"/>
    <xf numFmtId="164" fontId="0" fillId="11" borderId="27" xfId="0" applyNumberFormat="1" applyFill="1" applyBorder="1"/>
    <xf numFmtId="164" fontId="0" fillId="11" borderId="30" xfId="0" applyNumberFormat="1" applyFill="1" applyBorder="1"/>
    <xf numFmtId="164" fontId="2" fillId="11" borderId="36" xfId="0" applyNumberFormat="1" applyFont="1" applyFill="1" applyBorder="1"/>
    <xf numFmtId="164" fontId="0" fillId="11" borderId="18" xfId="0" applyNumberFormat="1" applyFill="1" applyBorder="1"/>
    <xf numFmtId="164" fontId="0" fillId="11" borderId="1" xfId="0" applyNumberFormat="1" applyFill="1" applyBorder="1"/>
    <xf numFmtId="164" fontId="0" fillId="11" borderId="25" xfId="0" applyNumberFormat="1" applyFill="1" applyBorder="1"/>
    <xf numFmtId="164" fontId="0" fillId="4" borderId="18" xfId="0" applyNumberFormat="1" applyFill="1" applyBorder="1"/>
    <xf numFmtId="164" fontId="0" fillId="4" borderId="1" xfId="0" applyNumberFormat="1" applyFill="1" applyBorder="1"/>
    <xf numFmtId="164" fontId="0" fillId="4" borderId="12" xfId="0" applyNumberFormat="1" applyFill="1" applyBorder="1"/>
    <xf numFmtId="164" fontId="2" fillId="4" borderId="13" xfId="0" applyNumberFormat="1" applyFont="1" applyFill="1" applyBorder="1"/>
    <xf numFmtId="164" fontId="2" fillId="8" borderId="4" xfId="0" applyNumberFormat="1" applyFont="1" applyFill="1" applyBorder="1"/>
    <xf numFmtId="164" fontId="2" fillId="0" borderId="28" xfId="0" applyNumberFormat="1" applyFont="1" applyBorder="1"/>
    <xf numFmtId="164" fontId="2" fillId="0" borderId="22" xfId="0" applyNumberFormat="1" applyFont="1" applyBorder="1"/>
    <xf numFmtId="164" fontId="7" fillId="13" borderId="26" xfId="0" applyNumberFormat="1" applyFont="1" applyFill="1" applyBorder="1"/>
    <xf numFmtId="164" fontId="7" fillId="13" borderId="27" xfId="0" applyNumberFormat="1" applyFont="1" applyFill="1" applyBorder="1"/>
    <xf numFmtId="164" fontId="7" fillId="13" borderId="18" xfId="0" applyNumberFormat="1" applyFont="1" applyFill="1" applyBorder="1"/>
    <xf numFmtId="164" fontId="7" fillId="13" borderId="1" xfId="0" applyNumberFormat="1" applyFont="1" applyFill="1" applyBorder="1"/>
    <xf numFmtId="164" fontId="7" fillId="13" borderId="25" xfId="0" applyNumberFormat="1" applyFont="1" applyFill="1" applyBorder="1"/>
    <xf numFmtId="164" fontId="7" fillId="13" borderId="17" xfId="0" applyNumberFormat="1" applyFont="1" applyFill="1" applyBorder="1"/>
    <xf numFmtId="164" fontId="7" fillId="13" borderId="3" xfId="0" applyNumberFormat="1" applyFont="1" applyFill="1" applyBorder="1"/>
    <xf numFmtId="164" fontId="7" fillId="13" borderId="31" xfId="0" applyNumberFormat="1" applyFont="1" applyFill="1" applyBorder="1"/>
    <xf numFmtId="164" fontId="7" fillId="5" borderId="18" xfId="0" applyNumberFormat="1" applyFont="1" applyFill="1" applyBorder="1"/>
    <xf numFmtId="164" fontId="7" fillId="5" borderId="1" xfId="0" applyNumberFormat="1" applyFont="1" applyFill="1" applyBorder="1"/>
    <xf numFmtId="164" fontId="7" fillId="5" borderId="32" xfId="0" applyNumberFormat="1" applyFont="1" applyFill="1" applyBorder="1"/>
    <xf numFmtId="164" fontId="7" fillId="5" borderId="33" xfId="0" applyNumberFormat="1" applyFont="1" applyFill="1" applyBorder="1"/>
    <xf numFmtId="164" fontId="5" fillId="8" borderId="24" xfId="0" applyNumberFormat="1" applyFont="1" applyFill="1" applyBorder="1"/>
    <xf numFmtId="164" fontId="5" fillId="0" borderId="35" xfId="0" applyNumberFormat="1" applyFont="1" applyBorder="1"/>
    <xf numFmtId="164" fontId="5" fillId="7" borderId="24" xfId="0" applyNumberFormat="1" applyFont="1" applyFill="1" applyBorder="1"/>
    <xf numFmtId="164" fontId="2" fillId="8" borderId="5" xfId="0" applyNumberFormat="1" applyFont="1" applyFill="1" applyBorder="1"/>
    <xf numFmtId="164" fontId="2" fillId="8" borderId="19" xfId="0" applyNumberFormat="1" applyFont="1" applyFill="1" applyBorder="1"/>
    <xf numFmtId="164" fontId="9" fillId="0" borderId="0" xfId="0" applyNumberFormat="1" applyFont="1"/>
    <xf numFmtId="164" fontId="10" fillId="7" borderId="9" xfId="0" applyNumberFormat="1" applyFont="1" applyFill="1" applyBorder="1"/>
    <xf numFmtId="164" fontId="11" fillId="7" borderId="24" xfId="0" applyNumberFormat="1" applyFont="1" applyFill="1" applyBorder="1"/>
    <xf numFmtId="164" fontId="11" fillId="7" borderId="5" xfId="0" applyNumberFormat="1" applyFont="1" applyFill="1" applyBorder="1"/>
    <xf numFmtId="164" fontId="11" fillId="7" borderId="19" xfId="0" applyNumberFormat="1" applyFont="1" applyFill="1" applyBorder="1"/>
    <xf numFmtId="165" fontId="6" fillId="12" borderId="4" xfId="4" applyNumberFormat="1" applyFont="1" applyFill="1" applyBorder="1" applyAlignment="1">
      <alignment horizontal="right" vertical="center"/>
    </xf>
    <xf numFmtId="165" fontId="6" fillId="12" borderId="5" xfId="4" applyNumberFormat="1" applyFont="1" applyFill="1" applyBorder="1" applyAlignment="1">
      <alignment horizontal="right" vertical="center"/>
    </xf>
    <xf numFmtId="164" fontId="5" fillId="13" borderId="39" xfId="0" applyNumberFormat="1" applyFont="1" applyFill="1" applyBorder="1"/>
    <xf numFmtId="164" fontId="5" fillId="13" borderId="40" xfId="0" applyNumberFormat="1" applyFont="1" applyFill="1" applyBorder="1"/>
    <xf numFmtId="164" fontId="5" fillId="13" borderId="36" xfId="0" applyNumberFormat="1" applyFont="1" applyFill="1" applyBorder="1"/>
    <xf numFmtId="164" fontId="7" fillId="13" borderId="30" xfId="0" applyNumberFormat="1" applyFont="1" applyFill="1" applyBorder="1"/>
    <xf numFmtId="164" fontId="7" fillId="13" borderId="32" xfId="0" applyNumberFormat="1" applyFont="1" applyFill="1" applyBorder="1"/>
    <xf numFmtId="164" fontId="7" fillId="13" borderId="33" xfId="0" applyNumberFormat="1" applyFont="1" applyFill="1" applyBorder="1"/>
    <xf numFmtId="164" fontId="7" fillId="13" borderId="34" xfId="0" applyNumberFormat="1" applyFont="1" applyFill="1" applyBorder="1"/>
    <xf numFmtId="164" fontId="10" fillId="14" borderId="16" xfId="0" applyNumberFormat="1" applyFont="1" applyFill="1" applyBorder="1"/>
    <xf numFmtId="0" fontId="2" fillId="8" borderId="15" xfId="0" applyFont="1" applyFill="1" applyBorder="1" applyAlignment="1">
      <alignment horizontal="right"/>
    </xf>
    <xf numFmtId="0" fontId="2" fillId="8" borderId="22" xfId="0" applyFont="1" applyFill="1" applyBorder="1" applyAlignment="1">
      <alignment horizontal="right"/>
    </xf>
    <xf numFmtId="0" fontId="2" fillId="7" borderId="14" xfId="0" applyFont="1" applyFill="1" applyBorder="1" applyAlignment="1">
      <alignment horizontal="right"/>
    </xf>
    <xf numFmtId="0" fontId="2" fillId="7" borderId="23" xfId="0" applyFont="1" applyFill="1" applyBorder="1" applyAlignment="1">
      <alignment horizontal="right"/>
    </xf>
    <xf numFmtId="0" fontId="5" fillId="8" borderId="15" xfId="0" applyFont="1" applyFill="1" applyBorder="1" applyAlignment="1">
      <alignment horizontal="right"/>
    </xf>
    <xf numFmtId="0" fontId="5" fillId="8" borderId="22" xfId="0" applyFont="1" applyFill="1" applyBorder="1" applyAlignment="1">
      <alignment horizontal="right"/>
    </xf>
    <xf numFmtId="0" fontId="5" fillId="7" borderId="15" xfId="0" applyFont="1" applyFill="1" applyBorder="1" applyAlignment="1">
      <alignment horizontal="right"/>
    </xf>
    <xf numFmtId="0" fontId="5" fillId="7" borderId="22" xfId="0" applyFont="1" applyFill="1" applyBorder="1" applyAlignment="1">
      <alignment horizontal="right"/>
    </xf>
  </cellXfs>
  <cellStyles count="5">
    <cellStyle name="Monétaire" xfId="4" builtinId="4"/>
    <cellStyle name="Normal" xfId="0" builtinId="0"/>
    <cellStyle name="Normal 2" xfId="3" xr:uid="{E308FF3E-9CC8-4FF9-84C5-CAE2910F69DE}"/>
    <cellStyle name="Normal_CAC  " xfId="1" xr:uid="{1FBB645D-341D-427F-9A9A-91F1AF96BB57}"/>
    <cellStyle name="Normal_cin sen 1999" xfId="2" xr:uid="{7489D713-E8F6-4677-B37D-8AFDEFF4CD79}"/>
  </cellStyles>
  <dxfs count="0"/>
  <tableStyles count="0" defaultTableStyle="TableStyleMedium9"/>
  <colors>
    <mruColors>
      <color rgb="FFFFFF47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Courbe</a:t>
            </a:r>
            <a:r>
              <a:rPr lang="en-US" baseline="0"/>
              <a:t> de trésorerie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1548350307946197"/>
          <c:y val="1.8548386704165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 DE TRESORERIE 2023'!$A$64:$B$64</c:f>
              <c:strCache>
                <c:ptCount val="2"/>
                <c:pt idx="0">
                  <c:v>solde de fin de mois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'PLAN DE TRESORERIE 2023'!$C$63:$N$63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'PLAN DE TRESORERIE 2023'!$C$64:$N$64</c:f>
              <c:numCache>
                <c:formatCode>#\ ##0\ "€"</c:formatCode>
                <c:ptCount val="12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2-4E30-A146-A75D6F667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608096"/>
        <c:axId val="569609408"/>
      </c:lineChart>
      <c:catAx>
        <c:axId val="5696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9609408"/>
        <c:crosses val="autoZero"/>
        <c:auto val="1"/>
        <c:lblAlgn val="ctr"/>
        <c:lblOffset val="100"/>
        <c:noMultiLvlLbl val="0"/>
      </c:catAx>
      <c:valAx>
        <c:axId val="56960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960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735827</xdr:colOff>
      <xdr:row>67</xdr:row>
      <xdr:rowOff>109331</xdr:rowOff>
    </xdr:from>
    <xdr:to>
      <xdr:col>11</xdr:col>
      <xdr:colOff>856422</xdr:colOff>
      <xdr:row>98</xdr:row>
      <xdr:rowOff>109331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9E89521-B794-414B-A2CD-0598580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834E-EAE0-4758-AD84-30F29D398201}">
  <sheetPr>
    <pageSetUpPr fitToPage="1"/>
  </sheetPr>
  <dimension ref="A1:O64"/>
  <sheetViews>
    <sheetView tabSelected="1" topLeftCell="B1" zoomScale="115" zoomScaleNormal="115" workbookViewId="0">
      <pane ySplit="1" topLeftCell="A2" activePane="bottomLeft" state="frozen"/>
      <selection pane="bottomLeft" activeCell="B24" sqref="B24"/>
    </sheetView>
  </sheetViews>
  <sheetFormatPr baseColWidth="10" defaultRowHeight="15.6" x14ac:dyDescent="0.3"/>
  <cols>
    <col min="1" max="1" width="11.44140625" style="5" customWidth="1"/>
    <col min="2" max="2" width="41.33203125" style="6" customWidth="1"/>
    <col min="3" max="14" width="13.6640625" customWidth="1"/>
    <col min="15" max="15" width="15.5546875" style="4" customWidth="1"/>
  </cols>
  <sheetData>
    <row r="1" spans="1:15" s="1" customFormat="1" ht="16.2" thickBot="1" x14ac:dyDescent="0.35">
      <c r="A1" s="2"/>
      <c r="B1" s="6"/>
      <c r="C1" s="33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4" t="s">
        <v>9</v>
      </c>
      <c r="L1" s="34" t="s">
        <v>10</v>
      </c>
      <c r="M1" s="34" t="s">
        <v>11</v>
      </c>
      <c r="N1" s="35" t="s">
        <v>12</v>
      </c>
      <c r="O1" s="36" t="s">
        <v>0</v>
      </c>
    </row>
    <row r="2" spans="1:15" s="3" customFormat="1" ht="16.8" thickTop="1" thickBot="1" x14ac:dyDescent="0.35">
      <c r="A2" s="102" t="s">
        <v>13</v>
      </c>
      <c r="B2" s="103"/>
      <c r="C2" s="99">
        <f>5000</f>
        <v>5000</v>
      </c>
      <c r="D2" s="86">
        <f>C59</f>
        <v>5000</v>
      </c>
      <c r="E2" s="86">
        <f>D59</f>
        <v>5000</v>
      </c>
      <c r="F2" s="86">
        <f>E59</f>
        <v>5000</v>
      </c>
      <c r="G2" s="86">
        <f>F59</f>
        <v>5000</v>
      </c>
      <c r="H2" s="86">
        <f>G59</f>
        <v>5000</v>
      </c>
      <c r="I2" s="86">
        <f t="shared" ref="I2:N2" si="0">H59</f>
        <v>5000</v>
      </c>
      <c r="J2" s="86">
        <f t="shared" si="0"/>
        <v>5000</v>
      </c>
      <c r="K2" s="86">
        <f t="shared" si="0"/>
        <v>5000</v>
      </c>
      <c r="L2" s="86">
        <f t="shared" si="0"/>
        <v>5000</v>
      </c>
      <c r="M2" s="86">
        <f t="shared" si="0"/>
        <v>5000</v>
      </c>
      <c r="N2" s="86">
        <f t="shared" si="0"/>
        <v>5000</v>
      </c>
      <c r="O2" s="53"/>
    </row>
    <row r="3" spans="1:15" ht="16.8" thickTop="1" thickBot="1" x14ac:dyDescent="0.35">
      <c r="A3" s="37">
        <v>70</v>
      </c>
      <c r="B3" s="38" t="s">
        <v>44</v>
      </c>
      <c r="C3" s="51">
        <f>C4+C5+C6+C7</f>
        <v>0</v>
      </c>
      <c r="D3" s="52">
        <f t="shared" ref="D3:N3" si="1">D4+D5+D6+D7</f>
        <v>0</v>
      </c>
      <c r="E3" s="52">
        <f t="shared" si="1"/>
        <v>0</v>
      </c>
      <c r="F3" s="52">
        <f t="shared" si="1"/>
        <v>0</v>
      </c>
      <c r="G3" s="52">
        <f t="shared" si="1"/>
        <v>0</v>
      </c>
      <c r="H3" s="52">
        <f t="shared" si="1"/>
        <v>0</v>
      </c>
      <c r="I3" s="52">
        <f t="shared" si="1"/>
        <v>0</v>
      </c>
      <c r="J3" s="52">
        <f t="shared" si="1"/>
        <v>0</v>
      </c>
      <c r="K3" s="52">
        <f t="shared" si="1"/>
        <v>0</v>
      </c>
      <c r="L3" s="52">
        <f t="shared" si="1"/>
        <v>0</v>
      </c>
      <c r="M3" s="52">
        <f t="shared" si="1"/>
        <v>0</v>
      </c>
      <c r="N3" s="52">
        <f t="shared" si="1"/>
        <v>0</v>
      </c>
      <c r="O3" s="39">
        <f t="shared" ref="O3:O9" si="2">SUM(C3:N3)</f>
        <v>0</v>
      </c>
    </row>
    <row r="4" spans="1:15" x14ac:dyDescent="0.3">
      <c r="A4" s="40">
        <v>706200</v>
      </c>
      <c r="B4" s="41" t="s">
        <v>55</v>
      </c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57">
        <f t="shared" si="2"/>
        <v>0</v>
      </c>
    </row>
    <row r="5" spans="1:15" x14ac:dyDescent="0.3">
      <c r="A5" s="42">
        <v>707100</v>
      </c>
      <c r="B5" s="43" t="s">
        <v>56</v>
      </c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  <c r="O5" s="57">
        <f t="shared" si="2"/>
        <v>0</v>
      </c>
    </row>
    <row r="6" spans="1:15" x14ac:dyDescent="0.3">
      <c r="A6" s="42">
        <v>707800</v>
      </c>
      <c r="B6" s="43" t="s">
        <v>57</v>
      </c>
      <c r="C6" s="58"/>
      <c r="D6" s="59"/>
      <c r="E6" s="59"/>
      <c r="F6" s="59"/>
      <c r="G6" s="59"/>
      <c r="H6" s="59"/>
      <c r="I6" s="59"/>
      <c r="J6" s="59"/>
      <c r="K6" s="59"/>
      <c r="L6" s="59"/>
      <c r="M6" s="59"/>
      <c r="N6" s="60"/>
      <c r="O6" s="57">
        <f t="shared" si="2"/>
        <v>0</v>
      </c>
    </row>
    <row r="7" spans="1:15" ht="16.2" thickBot="1" x14ac:dyDescent="0.35">
      <c r="A7" s="42">
        <v>708300</v>
      </c>
      <c r="B7" s="43" t="s">
        <v>58</v>
      </c>
      <c r="C7" s="58"/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  <c r="O7" s="57">
        <f t="shared" si="2"/>
        <v>0</v>
      </c>
    </row>
    <row r="8" spans="1:15" ht="16.2" thickBot="1" x14ac:dyDescent="0.35">
      <c r="A8" s="9">
        <v>74</v>
      </c>
      <c r="B8" s="10" t="s">
        <v>45</v>
      </c>
      <c r="C8" s="12">
        <f>SUM(C9:C17)</f>
        <v>0</v>
      </c>
      <c r="D8" s="13">
        <f t="shared" ref="D8:N8" si="3">SUM(D9:D17)</f>
        <v>0</v>
      </c>
      <c r="E8" s="13">
        <f t="shared" si="3"/>
        <v>0</v>
      </c>
      <c r="F8" s="13">
        <f t="shared" si="3"/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13">
        <f t="shared" si="3"/>
        <v>0</v>
      </c>
      <c r="K8" s="13">
        <f t="shared" si="3"/>
        <v>0</v>
      </c>
      <c r="L8" s="13">
        <f t="shared" si="3"/>
        <v>0</v>
      </c>
      <c r="M8" s="13">
        <f t="shared" si="3"/>
        <v>0</v>
      </c>
      <c r="N8" s="13">
        <f t="shared" si="3"/>
        <v>0</v>
      </c>
      <c r="O8" s="11">
        <f t="shared" si="2"/>
        <v>0</v>
      </c>
    </row>
    <row r="9" spans="1:15" x14ac:dyDescent="0.3">
      <c r="A9" s="7">
        <v>741100</v>
      </c>
      <c r="B9" s="8" t="s">
        <v>46</v>
      </c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3"/>
      <c r="O9" s="64">
        <f t="shared" si="2"/>
        <v>0</v>
      </c>
    </row>
    <row r="10" spans="1:15" x14ac:dyDescent="0.3">
      <c r="A10" s="7">
        <v>741100</v>
      </c>
      <c r="B10" s="8" t="s">
        <v>47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64">
        <f t="shared" ref="O10:O17" si="4">SUM(C10:N10)</f>
        <v>0</v>
      </c>
    </row>
    <row r="11" spans="1:15" x14ac:dyDescent="0.3">
      <c r="A11" s="7">
        <v>741200</v>
      </c>
      <c r="B11" s="8" t="s">
        <v>54</v>
      </c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3"/>
      <c r="O11" s="64">
        <f t="shared" si="4"/>
        <v>0</v>
      </c>
    </row>
    <row r="12" spans="1:15" x14ac:dyDescent="0.3">
      <c r="A12" s="7">
        <v>741300</v>
      </c>
      <c r="B12" s="8" t="s">
        <v>17</v>
      </c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3"/>
      <c r="O12" s="64">
        <f t="shared" si="4"/>
        <v>0</v>
      </c>
    </row>
    <row r="13" spans="1:15" x14ac:dyDescent="0.3">
      <c r="A13" s="7">
        <v>741400</v>
      </c>
      <c r="B13" s="8" t="s">
        <v>18</v>
      </c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  <c r="O13" s="64">
        <f t="shared" si="4"/>
        <v>0</v>
      </c>
    </row>
    <row r="14" spans="1:15" x14ac:dyDescent="0.3">
      <c r="A14" s="7">
        <v>741500</v>
      </c>
      <c r="B14" s="8" t="s">
        <v>19</v>
      </c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  <c r="O14" s="64">
        <f t="shared" si="4"/>
        <v>0</v>
      </c>
    </row>
    <row r="15" spans="1:15" x14ac:dyDescent="0.3">
      <c r="A15" s="7">
        <v>741800</v>
      </c>
      <c r="B15" s="8" t="s">
        <v>59</v>
      </c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  <c r="O15" s="64">
        <f t="shared" si="4"/>
        <v>0</v>
      </c>
    </row>
    <row r="16" spans="1:15" x14ac:dyDescent="0.3">
      <c r="A16" s="7">
        <v>741900</v>
      </c>
      <c r="B16" s="8" t="s">
        <v>60</v>
      </c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3"/>
      <c r="O16" s="64">
        <f t="shared" si="4"/>
        <v>0</v>
      </c>
    </row>
    <row r="17" spans="1:15" ht="16.2" thickBot="1" x14ac:dyDescent="0.35">
      <c r="A17" s="7">
        <v>758800</v>
      </c>
      <c r="B17" s="8" t="s">
        <v>61</v>
      </c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/>
      <c r="O17" s="64">
        <f t="shared" si="4"/>
        <v>0</v>
      </c>
    </row>
    <row r="18" spans="1:15" ht="16.2" thickBot="1" x14ac:dyDescent="0.35">
      <c r="A18" s="25">
        <v>780000</v>
      </c>
      <c r="B18" s="26" t="s">
        <v>20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>
        <f t="shared" ref="O18" si="5">SUM(C18:N18)</f>
        <v>0</v>
      </c>
    </row>
    <row r="19" spans="1:15" ht="16.2" thickBot="1" x14ac:dyDescent="0.35">
      <c r="A19" s="100" t="s">
        <v>15</v>
      </c>
      <c r="B19" s="101"/>
      <c r="C19" s="65">
        <f>C3+C8+C18</f>
        <v>0</v>
      </c>
      <c r="D19" s="83">
        <f t="shared" ref="D19:O19" si="6">D3+D8+D18</f>
        <v>0</v>
      </c>
      <c r="E19" s="83">
        <f t="shared" si="6"/>
        <v>0</v>
      </c>
      <c r="F19" s="83">
        <f t="shared" si="6"/>
        <v>0</v>
      </c>
      <c r="G19" s="83">
        <f t="shared" si="6"/>
        <v>0</v>
      </c>
      <c r="H19" s="83">
        <f t="shared" si="6"/>
        <v>0</v>
      </c>
      <c r="I19" s="83">
        <f t="shared" si="6"/>
        <v>0</v>
      </c>
      <c r="J19" s="83">
        <f t="shared" si="6"/>
        <v>0</v>
      </c>
      <c r="K19" s="83">
        <f t="shared" si="6"/>
        <v>0</v>
      </c>
      <c r="L19" s="83">
        <f t="shared" si="6"/>
        <v>0</v>
      </c>
      <c r="M19" s="83">
        <f t="shared" si="6"/>
        <v>0</v>
      </c>
      <c r="N19" s="83">
        <f t="shared" si="6"/>
        <v>0</v>
      </c>
      <c r="O19" s="84">
        <f t="shared" si="6"/>
        <v>0</v>
      </c>
    </row>
    <row r="20" spans="1:15" ht="6.75" customHeight="1" thickBot="1" x14ac:dyDescent="0.35">
      <c r="A20" s="30"/>
      <c r="B20" s="31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7"/>
    </row>
    <row r="21" spans="1:15" s="3" customFormat="1" ht="16.2" thickBot="1" x14ac:dyDescent="0.35">
      <c r="A21" s="44"/>
      <c r="B21" s="45" t="s">
        <v>40</v>
      </c>
      <c r="C21" s="90">
        <f>SUM(C22:C32)</f>
        <v>0</v>
      </c>
      <c r="D21" s="91">
        <f t="shared" ref="D21:N21" si="7">SUM(D22:D32)</f>
        <v>0</v>
      </c>
      <c r="E21" s="91">
        <f t="shared" si="7"/>
        <v>0</v>
      </c>
      <c r="F21" s="91">
        <f t="shared" si="7"/>
        <v>0</v>
      </c>
      <c r="G21" s="91">
        <f t="shared" si="7"/>
        <v>0</v>
      </c>
      <c r="H21" s="91">
        <f t="shared" si="7"/>
        <v>0</v>
      </c>
      <c r="I21" s="91">
        <f t="shared" si="7"/>
        <v>0</v>
      </c>
      <c r="J21" s="91">
        <f t="shared" si="7"/>
        <v>0</v>
      </c>
      <c r="K21" s="91">
        <f t="shared" si="7"/>
        <v>0</v>
      </c>
      <c r="L21" s="91">
        <f t="shared" si="7"/>
        <v>0</v>
      </c>
      <c r="M21" s="91">
        <f t="shared" si="7"/>
        <v>0</v>
      </c>
      <c r="N21" s="91">
        <f t="shared" si="7"/>
        <v>0</v>
      </c>
      <c r="O21" s="46">
        <f>SUM(C21:N21)</f>
        <v>0</v>
      </c>
    </row>
    <row r="22" spans="1:15" x14ac:dyDescent="0.3">
      <c r="A22" s="47">
        <v>641100</v>
      </c>
      <c r="B22" s="48" t="s">
        <v>65</v>
      </c>
      <c r="C22" s="68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95"/>
      <c r="O22" s="92">
        <f>SUM(C22:N22)</f>
        <v>0</v>
      </c>
    </row>
    <row r="23" spans="1:15" x14ac:dyDescent="0.3">
      <c r="A23" s="47">
        <v>641100</v>
      </c>
      <c r="B23" s="48" t="s">
        <v>66</v>
      </c>
      <c r="C23" s="70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2"/>
      <c r="O23" s="93">
        <f t="shared" ref="O23:O32" si="8">SUM(C23:N23)</f>
        <v>0</v>
      </c>
    </row>
    <row r="24" spans="1:15" x14ac:dyDescent="0.3">
      <c r="A24" s="49">
        <v>645100</v>
      </c>
      <c r="B24" s="50" t="s">
        <v>62</v>
      </c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2"/>
      <c r="O24" s="93">
        <f t="shared" si="8"/>
        <v>0</v>
      </c>
    </row>
    <row r="25" spans="1:15" x14ac:dyDescent="0.3">
      <c r="A25" s="47">
        <v>641100</v>
      </c>
      <c r="B25" s="48" t="s">
        <v>42</v>
      </c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5"/>
      <c r="O25" s="94">
        <f t="shared" si="8"/>
        <v>0</v>
      </c>
    </row>
    <row r="26" spans="1:15" x14ac:dyDescent="0.3">
      <c r="A26" s="49">
        <v>613100</v>
      </c>
      <c r="B26" s="50" t="s">
        <v>49</v>
      </c>
      <c r="C26" s="70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2"/>
      <c r="O26" s="93">
        <f t="shared" si="8"/>
        <v>0</v>
      </c>
    </row>
    <row r="27" spans="1:15" x14ac:dyDescent="0.3">
      <c r="A27" s="49">
        <v>616000</v>
      </c>
      <c r="B27" s="50" t="s">
        <v>29</v>
      </c>
      <c r="C27" s="70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/>
      <c r="O27" s="93">
        <f t="shared" si="8"/>
        <v>0</v>
      </c>
    </row>
    <row r="28" spans="1:15" x14ac:dyDescent="0.3">
      <c r="A28" s="49">
        <v>622620</v>
      </c>
      <c r="B28" s="50" t="s">
        <v>50</v>
      </c>
      <c r="C28" s="70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  <c r="O28" s="93">
        <f t="shared" si="8"/>
        <v>0</v>
      </c>
    </row>
    <row r="29" spans="1:15" x14ac:dyDescent="0.3">
      <c r="A29" s="49">
        <v>623300</v>
      </c>
      <c r="B29" s="50" t="s">
        <v>63</v>
      </c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/>
      <c r="O29" s="93">
        <f t="shared" si="8"/>
        <v>0</v>
      </c>
    </row>
    <row r="30" spans="1:15" x14ac:dyDescent="0.3">
      <c r="A30" s="49">
        <v>625600</v>
      </c>
      <c r="B30" s="50" t="s">
        <v>33</v>
      </c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/>
      <c r="O30" s="93">
        <f t="shared" si="8"/>
        <v>0</v>
      </c>
    </row>
    <row r="31" spans="1:15" ht="16.5" customHeight="1" x14ac:dyDescent="0.3">
      <c r="A31" s="49">
        <v>626000</v>
      </c>
      <c r="B31" s="50" t="s">
        <v>51</v>
      </c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/>
      <c r="O31" s="93">
        <f t="shared" si="8"/>
        <v>0</v>
      </c>
    </row>
    <row r="32" spans="1:15" ht="16.5" customHeight="1" thickBot="1" x14ac:dyDescent="0.35">
      <c r="A32" s="49">
        <v>627000</v>
      </c>
      <c r="B32" s="50" t="s">
        <v>52</v>
      </c>
      <c r="C32" s="96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8"/>
      <c r="O32" s="93">
        <f t="shared" si="8"/>
        <v>0</v>
      </c>
    </row>
    <row r="33" spans="1:15" ht="15" customHeight="1" thickBot="1" x14ac:dyDescent="0.35">
      <c r="A33" s="14"/>
      <c r="B33" s="15" t="s">
        <v>43</v>
      </c>
      <c r="C33" s="16">
        <f>SUM(C34:C56)</f>
        <v>0</v>
      </c>
      <c r="D33" s="17">
        <f>SUM(D34:D56)</f>
        <v>0</v>
      </c>
      <c r="E33" s="17">
        <f>SUM(E34:E56)</f>
        <v>0</v>
      </c>
      <c r="F33" s="17">
        <f>SUM(F34:F56)</f>
        <v>0</v>
      </c>
      <c r="G33" s="17">
        <f>SUM(G34:G56)</f>
        <v>0</v>
      </c>
      <c r="H33" s="17">
        <f>SUM(H34:H56)</f>
        <v>0</v>
      </c>
      <c r="I33" s="17">
        <f>SUM(I34:I56)</f>
        <v>0</v>
      </c>
      <c r="J33" s="17">
        <f>SUM(J34:J56)</f>
        <v>0</v>
      </c>
      <c r="K33" s="17">
        <f>SUM(K34:K56)</f>
        <v>0</v>
      </c>
      <c r="L33" s="17">
        <f>SUM(L34:L56)</f>
        <v>0</v>
      </c>
      <c r="M33" s="17">
        <f>SUM(M34:M56)</f>
        <v>0</v>
      </c>
      <c r="N33" s="17">
        <f>SUM(N34:N56)</f>
        <v>0</v>
      </c>
      <c r="O33" s="18">
        <f>SUM(C33:N33)</f>
        <v>0</v>
      </c>
    </row>
    <row r="34" spans="1:15" x14ac:dyDescent="0.3">
      <c r="A34" s="19">
        <v>604000</v>
      </c>
      <c r="B34" s="20" t="s">
        <v>21</v>
      </c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23">
        <f t="shared" ref="O34:O56" si="9">SUM(C34:N34)</f>
        <v>0</v>
      </c>
    </row>
    <row r="35" spans="1:15" x14ac:dyDescent="0.3">
      <c r="A35" s="19">
        <v>604300</v>
      </c>
      <c r="B35" s="20" t="s">
        <v>22</v>
      </c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23">
        <f t="shared" si="9"/>
        <v>0</v>
      </c>
    </row>
    <row r="36" spans="1:15" x14ac:dyDescent="0.3">
      <c r="A36" s="19">
        <v>606300</v>
      </c>
      <c r="B36" s="20" t="s">
        <v>23</v>
      </c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23">
        <f t="shared" si="9"/>
        <v>0</v>
      </c>
    </row>
    <row r="37" spans="1:15" x14ac:dyDescent="0.3">
      <c r="A37" s="19">
        <v>606310</v>
      </c>
      <c r="B37" s="20" t="s">
        <v>24</v>
      </c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23">
        <f t="shared" si="9"/>
        <v>0</v>
      </c>
    </row>
    <row r="38" spans="1:15" x14ac:dyDescent="0.3">
      <c r="A38" s="19">
        <v>606400</v>
      </c>
      <c r="B38" s="20" t="s">
        <v>25</v>
      </c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23">
        <f t="shared" si="9"/>
        <v>0</v>
      </c>
    </row>
    <row r="39" spans="1:15" x14ac:dyDescent="0.3">
      <c r="A39" s="19">
        <v>613100</v>
      </c>
      <c r="B39" s="20" t="s">
        <v>26</v>
      </c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23">
        <f t="shared" si="9"/>
        <v>0</v>
      </c>
    </row>
    <row r="40" spans="1:15" x14ac:dyDescent="0.3">
      <c r="A40" s="19">
        <v>613110</v>
      </c>
      <c r="B40" s="20" t="s">
        <v>27</v>
      </c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23">
        <f t="shared" si="9"/>
        <v>0</v>
      </c>
    </row>
    <row r="41" spans="1:15" x14ac:dyDescent="0.3">
      <c r="A41" s="19">
        <v>615000</v>
      </c>
      <c r="B41" s="20" t="s">
        <v>28</v>
      </c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23">
        <f t="shared" si="9"/>
        <v>0</v>
      </c>
    </row>
    <row r="42" spans="1:15" x14ac:dyDescent="0.3">
      <c r="A42" s="19">
        <v>622610</v>
      </c>
      <c r="B42" s="20" t="s">
        <v>30</v>
      </c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23">
        <f t="shared" si="9"/>
        <v>0</v>
      </c>
    </row>
    <row r="43" spans="1:15" x14ac:dyDescent="0.3">
      <c r="A43" s="19">
        <v>623100</v>
      </c>
      <c r="B43" s="20" t="s">
        <v>41</v>
      </c>
      <c r="C43" s="7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23">
        <f t="shared" si="9"/>
        <v>0</v>
      </c>
    </row>
    <row r="44" spans="1:15" x14ac:dyDescent="0.3">
      <c r="A44" s="19">
        <v>623300</v>
      </c>
      <c r="B44" s="20" t="s">
        <v>31</v>
      </c>
      <c r="C44" s="76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23">
        <f t="shared" si="9"/>
        <v>0</v>
      </c>
    </row>
    <row r="45" spans="1:15" x14ac:dyDescent="0.3">
      <c r="A45" s="19">
        <v>625000</v>
      </c>
      <c r="B45" s="20" t="s">
        <v>32</v>
      </c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23">
        <f t="shared" si="9"/>
        <v>0</v>
      </c>
    </row>
    <row r="46" spans="1:15" x14ac:dyDescent="0.3">
      <c r="A46" s="19">
        <v>625700</v>
      </c>
      <c r="B46" s="20" t="s">
        <v>34</v>
      </c>
      <c r="C46" s="76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23">
        <f t="shared" si="9"/>
        <v>0</v>
      </c>
    </row>
    <row r="47" spans="1:15" x14ac:dyDescent="0.3">
      <c r="A47" s="19">
        <v>625710</v>
      </c>
      <c r="B47" s="20" t="s">
        <v>35</v>
      </c>
      <c r="C47" s="76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23">
        <f t="shared" si="9"/>
        <v>0</v>
      </c>
    </row>
    <row r="48" spans="1:15" x14ac:dyDescent="0.3">
      <c r="A48" s="19">
        <v>625720</v>
      </c>
      <c r="B48" s="20" t="s">
        <v>36</v>
      </c>
      <c r="C48" s="76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23">
        <f t="shared" si="9"/>
        <v>0</v>
      </c>
    </row>
    <row r="49" spans="1:15" x14ac:dyDescent="0.3">
      <c r="A49" s="19">
        <v>627000</v>
      </c>
      <c r="B49" s="20" t="s">
        <v>37</v>
      </c>
      <c r="C49" s="76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23">
        <f t="shared" si="9"/>
        <v>0</v>
      </c>
    </row>
    <row r="50" spans="1:15" x14ac:dyDescent="0.3">
      <c r="A50" s="19">
        <v>628100</v>
      </c>
      <c r="B50" s="20" t="s">
        <v>38</v>
      </c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23">
        <f t="shared" si="9"/>
        <v>0</v>
      </c>
    </row>
    <row r="51" spans="1:15" x14ac:dyDescent="0.3">
      <c r="A51" s="19">
        <v>630000</v>
      </c>
      <c r="B51" s="20" t="s">
        <v>39</v>
      </c>
      <c r="C51" s="76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23">
        <f t="shared" si="9"/>
        <v>0</v>
      </c>
    </row>
    <row r="52" spans="1:15" x14ac:dyDescent="0.3">
      <c r="A52" s="19">
        <v>631100</v>
      </c>
      <c r="B52" s="20" t="s">
        <v>26</v>
      </c>
      <c r="C52" s="76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23">
        <f t="shared" si="9"/>
        <v>0</v>
      </c>
    </row>
    <row r="53" spans="1:15" x14ac:dyDescent="0.3">
      <c r="A53" s="19">
        <v>633300</v>
      </c>
      <c r="B53" s="20" t="s">
        <v>53</v>
      </c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23">
        <f>SUM(C53:N53)</f>
        <v>0</v>
      </c>
    </row>
    <row r="54" spans="1:15" x14ac:dyDescent="0.3">
      <c r="A54" s="19">
        <v>641100</v>
      </c>
      <c r="B54" s="20" t="s">
        <v>48</v>
      </c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23">
        <f t="shared" si="9"/>
        <v>0</v>
      </c>
    </row>
    <row r="55" spans="1:15" x14ac:dyDescent="0.3">
      <c r="A55" s="19">
        <v>645100</v>
      </c>
      <c r="B55" s="20" t="s">
        <v>64</v>
      </c>
      <c r="C55" s="76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23">
        <f t="shared" si="9"/>
        <v>0</v>
      </c>
    </row>
    <row r="56" spans="1:15" ht="15" customHeight="1" thickBot="1" x14ac:dyDescent="0.35">
      <c r="A56" s="21">
        <v>580000</v>
      </c>
      <c r="B56" s="22" t="s">
        <v>20</v>
      </c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24">
        <f t="shared" si="9"/>
        <v>0</v>
      </c>
    </row>
    <row r="57" spans="1:15" ht="16.2" thickBot="1" x14ac:dyDescent="0.35">
      <c r="A57" s="104" t="s">
        <v>16</v>
      </c>
      <c r="B57" s="105"/>
      <c r="C57" s="80">
        <f>C21+C33</f>
        <v>0</v>
      </c>
      <c r="D57" s="80">
        <f>D21+D33</f>
        <v>0</v>
      </c>
      <c r="E57" s="80">
        <f>E21+E33</f>
        <v>0</v>
      </c>
      <c r="F57" s="80">
        <f>F21+F33</f>
        <v>0</v>
      </c>
      <c r="G57" s="80">
        <f>G21+G33</f>
        <v>0</v>
      </c>
      <c r="H57" s="80">
        <f>H21+H33</f>
        <v>0</v>
      </c>
      <c r="I57" s="80">
        <f>I21+I33</f>
        <v>0</v>
      </c>
      <c r="J57" s="80">
        <f>J21+J33</f>
        <v>0</v>
      </c>
      <c r="K57" s="80">
        <f>K21+K33</f>
        <v>0</v>
      </c>
      <c r="L57" s="80">
        <f>L21+L33</f>
        <v>0</v>
      </c>
      <c r="M57" s="80">
        <f>M21+M33</f>
        <v>0</v>
      </c>
      <c r="N57" s="80">
        <f>N21+N33</f>
        <v>0</v>
      </c>
      <c r="O57" s="80">
        <f>SUM(C57:N57)</f>
        <v>0</v>
      </c>
    </row>
    <row r="58" spans="1:15" ht="7.5" customHeight="1" thickBot="1" x14ac:dyDescent="0.35">
      <c r="A58" s="32"/>
      <c r="B58" s="32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</row>
    <row r="59" spans="1:15" s="3" customFormat="1" ht="16.2" thickBot="1" x14ac:dyDescent="0.35">
      <c r="A59" s="106" t="s">
        <v>14</v>
      </c>
      <c r="B59" s="107"/>
      <c r="C59" s="87">
        <f>C2-C57+C19</f>
        <v>5000</v>
      </c>
      <c r="D59" s="88">
        <f>D2-D57+D19</f>
        <v>5000</v>
      </c>
      <c r="E59" s="88">
        <f>E2-E57+E19</f>
        <v>5000</v>
      </c>
      <c r="F59" s="88">
        <f>F2-F57+F19</f>
        <v>5000</v>
      </c>
      <c r="G59" s="88">
        <f>G2-G57+G19</f>
        <v>5000</v>
      </c>
      <c r="H59" s="88">
        <f>H2-H57+H19</f>
        <v>5000</v>
      </c>
      <c r="I59" s="88">
        <f>I2-I57+I19</f>
        <v>5000</v>
      </c>
      <c r="J59" s="88">
        <f>J2-J57+J19</f>
        <v>5000</v>
      </c>
      <c r="K59" s="88">
        <f>K2-K57+K19</f>
        <v>5000</v>
      </c>
      <c r="L59" s="88">
        <f>L2-L57+L19</f>
        <v>5000</v>
      </c>
      <c r="M59" s="88">
        <f>M2-M57+M19</f>
        <v>5000</v>
      </c>
      <c r="N59" s="89">
        <f>N2-N57+N19</f>
        <v>5000</v>
      </c>
      <c r="O59" s="85"/>
    </row>
    <row r="62" spans="1:15" ht="16.2" thickBot="1" x14ac:dyDescent="0.35"/>
    <row r="63" spans="1:15" ht="16.2" thickBot="1" x14ac:dyDescent="0.35">
      <c r="C63" s="33" t="s">
        <v>1</v>
      </c>
      <c r="D63" s="34" t="s">
        <v>2</v>
      </c>
      <c r="E63" s="34" t="s">
        <v>3</v>
      </c>
      <c r="F63" s="34" t="s">
        <v>4</v>
      </c>
      <c r="G63" s="34" t="s">
        <v>5</v>
      </c>
      <c r="H63" s="34" t="s">
        <v>6</v>
      </c>
      <c r="I63" s="34" t="s">
        <v>7</v>
      </c>
      <c r="J63" s="34" t="s">
        <v>8</v>
      </c>
      <c r="K63" s="34" t="s">
        <v>9</v>
      </c>
      <c r="L63" s="34" t="s">
        <v>10</v>
      </c>
      <c r="M63" s="34" t="s">
        <v>11</v>
      </c>
      <c r="N63" s="35" t="s">
        <v>12</v>
      </c>
    </row>
    <row r="64" spans="1:15" ht="16.2" thickBot="1" x14ac:dyDescent="0.35">
      <c r="A64" s="106" t="s">
        <v>14</v>
      </c>
      <c r="B64" s="107"/>
      <c r="C64" s="82">
        <f>C59</f>
        <v>5000</v>
      </c>
      <c r="D64" s="82">
        <f t="shared" ref="D64:N64" si="10">D59</f>
        <v>5000</v>
      </c>
      <c r="E64" s="82">
        <f t="shared" si="10"/>
        <v>5000</v>
      </c>
      <c r="F64" s="82">
        <f t="shared" si="10"/>
        <v>5000</v>
      </c>
      <c r="G64" s="82">
        <f t="shared" si="10"/>
        <v>5000</v>
      </c>
      <c r="H64" s="82">
        <f t="shared" si="10"/>
        <v>5000</v>
      </c>
      <c r="I64" s="82">
        <f t="shared" si="10"/>
        <v>5000</v>
      </c>
      <c r="J64" s="82">
        <f t="shared" si="10"/>
        <v>5000</v>
      </c>
      <c r="K64" s="82">
        <f t="shared" si="10"/>
        <v>5000</v>
      </c>
      <c r="L64" s="82">
        <f t="shared" si="10"/>
        <v>5000</v>
      </c>
      <c r="M64" s="82">
        <f t="shared" si="10"/>
        <v>5000</v>
      </c>
      <c r="N64" s="82">
        <f t="shared" si="10"/>
        <v>5000</v>
      </c>
    </row>
  </sheetData>
  <mergeCells count="5">
    <mergeCell ref="A19:B19"/>
    <mergeCell ref="A2:B2"/>
    <mergeCell ref="A57:B57"/>
    <mergeCell ref="A59:B59"/>
    <mergeCell ref="A64:B6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50" fitToHeight="2" orientation="landscape" horizontalDpi="4294967293" r:id="rId1"/>
  <headerFooter>
    <oddHeader>&amp;CPLAN DE TRÉSORERIE 2020</oddHeader>
    <oddFooter>&amp;LVanderlab&amp;R&amp;D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DE TRESORERIE 2023</vt:lpstr>
      <vt:lpstr>'PLAN DE TRESORERIE 2023'!Zone_d_impression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Evoliz.com</dc:creator>
  <cp:keywords/>
  <dc:description/>
  <cp:lastModifiedBy>Anne SOUTY</cp:lastModifiedBy>
  <cp:lastPrinted>2021-02-12T16:16:12Z</cp:lastPrinted>
  <dcterms:created xsi:type="dcterms:W3CDTF">2021-02-11T16:16:36Z</dcterms:created>
  <dcterms:modified xsi:type="dcterms:W3CDTF">2025-09-10T14:25:39Z</dcterms:modified>
  <cp:category/>
</cp:coreProperties>
</file>